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9750" yWindow="135" windowWidth="17400" windowHeight="7815"/>
  </bookViews>
  <sheets>
    <sheet name="108普觀光科" sheetId="1" r:id="rId1"/>
  </sheets>
  <calcPr calcId="145621"/>
</workbook>
</file>

<file path=xl/calcChain.xml><?xml version="1.0" encoding="utf-8"?>
<calcChain xmlns="http://schemas.openxmlformats.org/spreadsheetml/2006/main">
  <c r="E33" i="1" l="1"/>
  <c r="E30" i="1"/>
  <c r="E25" i="1"/>
  <c r="E21" i="1"/>
  <c r="E15" i="1"/>
  <c r="E13" i="1"/>
  <c r="E4" i="1"/>
  <c r="AA33" i="1" l="1"/>
  <c r="AA25" i="1"/>
  <c r="AA21" i="1"/>
  <c r="D21" i="1" l="1"/>
  <c r="D23" i="1"/>
  <c r="Q2" i="1"/>
  <c r="AA23" i="1"/>
  <c r="Y2" i="1" l="1"/>
  <c r="U2" i="1"/>
  <c r="D33" i="1"/>
  <c r="AA13" i="1" l="1"/>
  <c r="AA15" i="1" l="1"/>
  <c r="AA30" i="1"/>
  <c r="AA4" i="1"/>
  <c r="D4" i="1"/>
  <c r="D30" i="1"/>
  <c r="D25" i="1"/>
  <c r="D15" i="1"/>
  <c r="D13" i="1"/>
  <c r="Z39" i="1" l="1"/>
  <c r="V39" i="1"/>
  <c r="R39" i="1"/>
  <c r="N39" i="1"/>
  <c r="K39" i="1"/>
  <c r="H39" i="1"/>
  <c r="E23" i="1"/>
  <c r="M2" i="1"/>
  <c r="J2" i="1"/>
  <c r="G2" i="1"/>
  <c r="AA1" i="1" l="1"/>
  <c r="AA2" i="1"/>
</calcChain>
</file>

<file path=xl/sharedStrings.xml><?xml version="1.0" encoding="utf-8"?>
<sst xmlns="http://schemas.openxmlformats.org/spreadsheetml/2006/main" count="119" uniqueCount="75">
  <si>
    <t>一上</t>
    <phoneticPr fontId="1" type="noConversion"/>
  </si>
  <si>
    <t>一下</t>
    <phoneticPr fontId="1" type="noConversion"/>
  </si>
  <si>
    <t>二上</t>
    <phoneticPr fontId="1" type="noConversion"/>
  </si>
  <si>
    <t>二下</t>
    <phoneticPr fontId="1" type="noConversion"/>
  </si>
  <si>
    <t>三上</t>
    <phoneticPr fontId="1" type="noConversion"/>
  </si>
  <si>
    <t>三下</t>
    <phoneticPr fontId="1" type="noConversion"/>
  </si>
  <si>
    <t>國語文</t>
    <phoneticPr fontId="1" type="noConversion"/>
  </si>
  <si>
    <t>英語文</t>
    <phoneticPr fontId="1" type="noConversion"/>
  </si>
  <si>
    <t>數學</t>
    <phoneticPr fontId="1" type="noConversion"/>
  </si>
  <si>
    <t>公民與社會</t>
    <phoneticPr fontId="1" type="noConversion"/>
  </si>
  <si>
    <t>音樂</t>
    <phoneticPr fontId="1" type="noConversion"/>
  </si>
  <si>
    <t>美術</t>
    <phoneticPr fontId="1" type="noConversion"/>
  </si>
  <si>
    <t>生涯規劃</t>
    <phoneticPr fontId="1" type="noConversion"/>
  </si>
  <si>
    <t>健康與護理</t>
    <phoneticPr fontId="1" type="noConversion"/>
  </si>
  <si>
    <t>體育</t>
    <phoneticPr fontId="1" type="noConversion"/>
  </si>
  <si>
    <t>課目</t>
    <phoneticPr fontId="1" type="noConversion"/>
  </si>
  <si>
    <t>學分</t>
    <phoneticPr fontId="1" type="noConversion"/>
  </si>
  <si>
    <t>實得學分數</t>
    <phoneticPr fontId="1" type="noConversion"/>
  </si>
  <si>
    <t>實得
學分數</t>
    <phoneticPr fontId="1" type="noConversion"/>
  </si>
  <si>
    <t>實得
學分數</t>
    <phoneticPr fontId="1" type="noConversion"/>
  </si>
  <si>
    <t>最低畢
業門檻
↓↓↓</t>
    <phoneticPr fontId="1" type="noConversion"/>
  </si>
  <si>
    <t>108課綱適用</t>
    <phoneticPr fontId="1" type="noConversion"/>
  </si>
  <si>
    <t>全民國防教育</t>
    <phoneticPr fontId="1" type="noConversion"/>
  </si>
  <si>
    <t>課綱
學分</t>
    <phoneticPr fontId="1" type="noConversion"/>
  </si>
  <si>
    <t>總計
實得
學分</t>
    <phoneticPr fontId="1" type="noConversion"/>
  </si>
  <si>
    <t>試算
審核</t>
    <phoneticPr fontId="1" type="noConversion"/>
  </si>
  <si>
    <t>生物</t>
    <phoneticPr fontId="1" type="noConversion"/>
  </si>
  <si>
    <t>資訊科技</t>
    <phoneticPr fontId="1" type="noConversion"/>
  </si>
  <si>
    <t xml:space="preserve">觀光餐旅業導論 </t>
    <phoneticPr fontId="1" type="noConversion"/>
  </si>
  <si>
    <t xml:space="preserve">餐飲服務技術 </t>
    <phoneticPr fontId="1" type="noConversion"/>
  </si>
  <si>
    <t>飲料實務</t>
    <phoneticPr fontId="1" type="noConversion"/>
  </si>
  <si>
    <t>創意烘焙實務</t>
    <phoneticPr fontId="1" type="noConversion"/>
  </si>
  <si>
    <t>觀光服務人員養成實務</t>
    <phoneticPr fontId="1" type="noConversion"/>
  </si>
  <si>
    <t>專題實作</t>
    <phoneticPr fontId="1" type="noConversion"/>
  </si>
  <si>
    <t>建教班觀光科  108入學 110畢業適用  111.04.12</t>
    <phoneticPr fontId="1" type="noConversion"/>
  </si>
  <si>
    <t>化學</t>
    <phoneticPr fontId="1" type="noConversion"/>
  </si>
  <si>
    <t>歷史</t>
    <phoneticPr fontId="1" type="noConversion"/>
  </si>
  <si>
    <t xml:space="preserve">運動與健康 </t>
  </si>
  <si>
    <t xml:space="preserve">運動與健康 </t>
    <phoneticPr fontId="1" type="noConversion"/>
  </si>
  <si>
    <t xml:space="preserve">運動與健康 </t>
    <phoneticPr fontId="1" type="noConversion"/>
  </si>
  <si>
    <t>閱讀理解</t>
    <phoneticPr fontId="1" type="noConversion"/>
  </si>
  <si>
    <t>閱讀理解</t>
    <phoneticPr fontId="1" type="noConversion"/>
  </si>
  <si>
    <t>餐旅英文與會話</t>
    <phoneticPr fontId="1" type="noConversion"/>
  </si>
  <si>
    <t>觀光日語</t>
    <phoneticPr fontId="1" type="noConversion"/>
  </si>
  <si>
    <t>觀光資源與行程
規畫實作</t>
    <phoneticPr fontId="1" type="noConversion"/>
  </si>
  <si>
    <t>導覽解說實務</t>
    <phoneticPr fontId="1" type="noConversion"/>
  </si>
  <si>
    <t xml:space="preserve">生態旅遊概論 </t>
    <phoneticPr fontId="1" type="noConversion"/>
  </si>
  <si>
    <t>休閒遊憩概論</t>
    <phoneticPr fontId="1" type="noConversion"/>
  </si>
  <si>
    <t xml:space="preserve">民宿經營與管理概論 </t>
    <phoneticPr fontId="1" type="noConversion"/>
  </si>
  <si>
    <t>房務實務</t>
    <phoneticPr fontId="1" type="noConversion"/>
  </si>
  <si>
    <t>領團實務</t>
    <phoneticPr fontId="1" type="noConversion"/>
  </si>
  <si>
    <t xml:space="preserve">航空業務實務 </t>
    <phoneticPr fontId="1" type="noConversion"/>
  </si>
  <si>
    <t>餐飲與盤飾藝術應用</t>
    <phoneticPr fontId="1" type="noConversion"/>
  </si>
  <si>
    <t>餐飲管理與行銷實務</t>
    <phoneticPr fontId="1" type="noConversion"/>
  </si>
  <si>
    <t xml:space="preserve">旅館實務 </t>
    <phoneticPr fontId="1" type="noConversion"/>
  </si>
  <si>
    <t xml:space="preserve">旅館實務 </t>
    <phoneticPr fontId="1" type="noConversion"/>
  </si>
  <si>
    <t>茶藝品茗與咖啡製作</t>
    <phoneticPr fontId="1" type="noConversion"/>
  </si>
  <si>
    <t>郵輪與鐵道旅遊規劃實務</t>
    <phoneticPr fontId="1" type="noConversion"/>
  </si>
  <si>
    <t>職業技能訓練(一)</t>
    <phoneticPr fontId="1" type="noConversion"/>
  </si>
  <si>
    <t>職業技能訓練(二)</t>
    <phoneticPr fontId="1" type="noConversion"/>
  </si>
  <si>
    <t>職業技能訓練(三)</t>
    <phoneticPr fontId="1" type="noConversion"/>
  </si>
  <si>
    <t>職業技能訓練(五)</t>
    <phoneticPr fontId="1" type="noConversion"/>
  </si>
  <si>
    <t>職業技能訓練(四)</t>
    <phoneticPr fontId="1" type="noConversion"/>
  </si>
  <si>
    <t>職業技能訓練(六)</t>
    <phoneticPr fontId="1" type="noConversion"/>
  </si>
  <si>
    <t>基處訓練</t>
    <phoneticPr fontId="1" type="noConversion"/>
  </si>
  <si>
    <t>一般
34</t>
    <phoneticPr fontId="1" type="noConversion"/>
  </si>
  <si>
    <t>專業
4</t>
    <phoneticPr fontId="1" type="noConversion"/>
  </si>
  <si>
    <t>實習
12</t>
    <phoneticPr fontId="1" type="noConversion"/>
  </si>
  <si>
    <t>部定必修50</t>
    <phoneticPr fontId="1" type="noConversion"/>
  </si>
  <si>
    <t>一般11</t>
    <phoneticPr fontId="1" type="noConversion"/>
  </si>
  <si>
    <t>專業7</t>
    <phoneticPr fontId="1" type="noConversion"/>
  </si>
  <si>
    <t>實習25</t>
    <phoneticPr fontId="1" type="noConversion"/>
  </si>
  <si>
    <t>實習50</t>
    <phoneticPr fontId="1" type="noConversion"/>
  </si>
  <si>
    <t>校定選修57</t>
    <phoneticPr fontId="1" type="noConversion"/>
  </si>
  <si>
    <t>校定必修43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</si>
</sst>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8" tint="-0.249977111117893"/>
      <name val="標楷體"/>
      <family val="4"/>
      <charset val="136"/>
    </font>
    <font>
      <sz val="12"/>
      <name val="標楷體"/>
      <family val="4"/>
      <charset val="136"/>
    </font>
    <font>
      <b/>
      <sz val="10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2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3" borderId="9" xfId="0" applyFont="1" applyFill="1" applyBorder="1" applyAlignment="1">
      <alignment vertical="center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4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4" borderId="12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textRotation="255"/>
    </xf>
    <xf numFmtId="0" fontId="2" fillId="4" borderId="3" xfId="0" applyFont="1" applyFill="1" applyBorder="1" applyAlignment="1">
      <alignment horizontal="center" vertical="center" textRotation="255"/>
    </xf>
    <xf numFmtId="0" fontId="2" fillId="4" borderId="4" xfId="0" applyFont="1" applyFill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textRotation="255"/>
    </xf>
    <xf numFmtId="0" fontId="5" fillId="5" borderId="3" xfId="0" applyFont="1" applyFill="1" applyBorder="1" applyAlignment="1">
      <alignment horizontal="center" vertical="center" textRotation="255"/>
    </xf>
    <xf numFmtId="0" fontId="5" fillId="5" borderId="4" xfId="0" applyFont="1" applyFill="1" applyBorder="1" applyAlignment="1">
      <alignment horizontal="center" vertical="center" textRotation="255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3" borderId="4" xfId="0" applyFont="1" applyFill="1" applyBorder="1" applyAlignment="1">
      <alignment horizontal="center" vertical="center" textRotation="255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horizontal="center" vertical="center"/>
    </xf>
    <xf numFmtId="0" fontId="6" fillId="7" borderId="22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/>
    </xf>
    <xf numFmtId="0" fontId="8" fillId="8" borderId="13" xfId="0" applyFont="1" applyFill="1" applyBorder="1" applyAlignment="1">
      <alignment horizontal="center" vertical="center"/>
    </xf>
    <xf numFmtId="0" fontId="8" fillId="8" borderId="19" xfId="0" applyFont="1" applyFill="1" applyBorder="1" applyAlignment="1">
      <alignment horizontal="center" vertical="center"/>
    </xf>
    <xf numFmtId="0" fontId="8" fillId="8" borderId="25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45"/>
  <sheetViews>
    <sheetView tabSelected="1" topLeftCell="B1" zoomScale="60" zoomScaleNormal="60" workbookViewId="0">
      <pane ySplit="3" topLeftCell="A7" activePane="bottomLeft" state="frozen"/>
      <selection pane="bottomLeft" activeCell="N12" sqref="N12"/>
    </sheetView>
  </sheetViews>
  <sheetFormatPr defaultRowHeight="16.5" x14ac:dyDescent="0.25"/>
  <cols>
    <col min="1" max="1" width="3" style="1" customWidth="1"/>
    <col min="2" max="2" width="9.375" style="1" customWidth="1"/>
    <col min="3" max="3" width="8.875" style="1" bestFit="1" customWidth="1"/>
    <col min="4" max="4" width="6.625" style="1" bestFit="1" customWidth="1"/>
    <col min="5" max="5" width="9.5" style="13" bestFit="1" customWidth="1"/>
    <col min="6" max="6" width="24" style="1" customWidth="1"/>
    <col min="7" max="7" width="6" style="1" bestFit="1" customWidth="1"/>
    <col min="8" max="8" width="6.625" style="1" customWidth="1"/>
    <col min="9" max="9" width="24" style="1" customWidth="1"/>
    <col min="10" max="10" width="6" style="1" bestFit="1" customWidth="1"/>
    <col min="11" max="11" width="6.625" style="1" customWidth="1"/>
    <col min="12" max="12" width="24" style="1" customWidth="1"/>
    <col min="13" max="13" width="6" style="1" bestFit="1" customWidth="1"/>
    <col min="14" max="14" width="6.625" style="1" customWidth="1"/>
    <col min="15" max="15" width="6" style="1" bestFit="1" customWidth="1"/>
    <col min="16" max="16" width="15.5" style="1" bestFit="1" customWidth="1"/>
    <col min="17" max="17" width="6" style="1" bestFit="1" customWidth="1"/>
    <col min="18" max="18" width="6.625" style="1" customWidth="1"/>
    <col min="19" max="19" width="6" style="1" bestFit="1" customWidth="1"/>
    <col min="20" max="20" width="22.875" style="1" bestFit="1" customWidth="1"/>
    <col min="21" max="21" width="6" style="1" bestFit="1" customWidth="1"/>
    <col min="22" max="22" width="6.625" style="1" customWidth="1"/>
    <col min="23" max="23" width="6" style="1" bestFit="1" customWidth="1"/>
    <col min="24" max="24" width="20.5" style="1" bestFit="1" customWidth="1"/>
    <col min="25" max="25" width="6" style="1" bestFit="1" customWidth="1"/>
    <col min="26" max="26" width="6.625" style="1" customWidth="1"/>
    <col min="27" max="27" width="6.875" style="13" bestFit="1" customWidth="1"/>
    <col min="28" max="16384" width="9" style="1"/>
  </cols>
  <sheetData>
    <row r="1" spans="2:27" ht="46.5" customHeight="1" x14ac:dyDescent="0.25">
      <c r="B1" s="96" t="s">
        <v>34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5" t="s">
        <v>21</v>
      </c>
      <c r="X1" s="95"/>
      <c r="Y1" s="95"/>
      <c r="Z1" s="95"/>
      <c r="AA1" s="1" t="str">
        <f>IF(SUM(G2+J2+M2+Q2+U2+Y2)=SUM(AA4:AA38),"符合","有誤")</f>
        <v>符合</v>
      </c>
    </row>
    <row r="2" spans="2:27" ht="32.25" customHeight="1" x14ac:dyDescent="0.25">
      <c r="B2" s="103"/>
      <c r="C2" s="103"/>
      <c r="F2" s="14" t="s">
        <v>0</v>
      </c>
      <c r="G2" s="14">
        <f>SUM(G4:G38)</f>
        <v>34</v>
      </c>
      <c r="H2" s="14"/>
      <c r="I2" s="14" t="s">
        <v>1</v>
      </c>
      <c r="J2" s="14">
        <f>SUM(J4:J38)</f>
        <v>26</v>
      </c>
      <c r="K2" s="14"/>
      <c r="L2" s="14" t="s">
        <v>2</v>
      </c>
      <c r="M2" s="14">
        <f>SUM(M4:M38)</f>
        <v>26</v>
      </c>
      <c r="N2" s="14"/>
      <c r="O2" s="103" t="s">
        <v>3</v>
      </c>
      <c r="P2" s="103"/>
      <c r="Q2" s="14">
        <f>SUM(Q4:Q38)</f>
        <v>26</v>
      </c>
      <c r="R2" s="14"/>
      <c r="S2" s="103" t="s">
        <v>4</v>
      </c>
      <c r="T2" s="103"/>
      <c r="U2" s="14">
        <f>SUM(U4:U38)</f>
        <v>26</v>
      </c>
      <c r="V2" s="14"/>
      <c r="W2" s="103" t="s">
        <v>5</v>
      </c>
      <c r="X2" s="103"/>
      <c r="Y2" s="14">
        <f>SUM(Y4:Y38)</f>
        <v>26</v>
      </c>
      <c r="Z2" s="14"/>
      <c r="AA2" s="14">
        <f>G2+J2+M2+Q2+U2+Y2</f>
        <v>164</v>
      </c>
    </row>
    <row r="3" spans="2:27" ht="50.25" thickBot="1" x14ac:dyDescent="0.3">
      <c r="B3" s="14"/>
      <c r="C3" s="2" t="s">
        <v>20</v>
      </c>
      <c r="D3" s="3" t="s">
        <v>24</v>
      </c>
      <c r="E3" s="16" t="s">
        <v>25</v>
      </c>
      <c r="F3" s="14" t="s">
        <v>15</v>
      </c>
      <c r="G3" s="14" t="s">
        <v>16</v>
      </c>
      <c r="H3" s="15" t="s">
        <v>18</v>
      </c>
      <c r="I3" s="14" t="s">
        <v>15</v>
      </c>
      <c r="J3" s="14" t="s">
        <v>16</v>
      </c>
      <c r="K3" s="15" t="s">
        <v>19</v>
      </c>
      <c r="L3" s="14" t="s">
        <v>15</v>
      </c>
      <c r="M3" s="14" t="s">
        <v>16</v>
      </c>
      <c r="N3" s="15" t="s">
        <v>19</v>
      </c>
      <c r="O3" s="90" t="s">
        <v>15</v>
      </c>
      <c r="P3" s="90"/>
      <c r="Q3" s="14" t="s">
        <v>16</v>
      </c>
      <c r="R3" s="15" t="s">
        <v>19</v>
      </c>
      <c r="S3" s="90" t="s">
        <v>15</v>
      </c>
      <c r="T3" s="90"/>
      <c r="U3" s="14" t="s">
        <v>16</v>
      </c>
      <c r="V3" s="15" t="s">
        <v>19</v>
      </c>
      <c r="W3" s="90" t="s">
        <v>15</v>
      </c>
      <c r="X3" s="90"/>
      <c r="Y3" s="14" t="s">
        <v>16</v>
      </c>
      <c r="Z3" s="15" t="s">
        <v>19</v>
      </c>
      <c r="AA3" s="17" t="s">
        <v>23</v>
      </c>
    </row>
    <row r="4" spans="2:27" ht="28.5" customHeight="1" x14ac:dyDescent="0.25">
      <c r="B4" s="92" t="s">
        <v>68</v>
      </c>
      <c r="C4" s="129" t="s">
        <v>65</v>
      </c>
      <c r="D4" s="80">
        <f>SUM(H4:H12,K4:K12,N4:N12,R4:R12,V4:V12,Z4:Z12,)</f>
        <v>0</v>
      </c>
      <c r="E4" s="82" t="str">
        <f>IF(D4=0," ",IF(D4&gt;=34,"通過","未通過"))</f>
        <v xml:space="preserve"> </v>
      </c>
      <c r="F4" s="59" t="s">
        <v>6</v>
      </c>
      <c r="G4" s="60">
        <v>2</v>
      </c>
      <c r="H4" s="61"/>
      <c r="I4" s="60" t="s">
        <v>6</v>
      </c>
      <c r="J4" s="60">
        <v>2</v>
      </c>
      <c r="K4" s="34"/>
      <c r="L4" s="47" t="s">
        <v>6</v>
      </c>
      <c r="M4" s="47">
        <v>2</v>
      </c>
      <c r="N4" s="34"/>
      <c r="O4" s="100" t="s">
        <v>9</v>
      </c>
      <c r="P4" s="100"/>
      <c r="Q4" s="47">
        <v>2</v>
      </c>
      <c r="R4" s="34"/>
      <c r="S4" s="100" t="s">
        <v>12</v>
      </c>
      <c r="T4" s="100"/>
      <c r="U4" s="47">
        <v>2</v>
      </c>
      <c r="V4" s="34"/>
      <c r="W4" s="104"/>
      <c r="X4" s="104"/>
      <c r="Y4" s="47"/>
      <c r="Z4" s="34"/>
      <c r="AA4" s="142">
        <f>SUM(G4:G12,J4:J12,M4:M12,Q4:Q12,U4:U12,Y4:Y12)</f>
        <v>36</v>
      </c>
    </row>
    <row r="5" spans="2:27" ht="28.5" customHeight="1" x14ac:dyDescent="0.25">
      <c r="B5" s="93"/>
      <c r="C5" s="130"/>
      <c r="D5" s="119"/>
      <c r="E5" s="135"/>
      <c r="F5" s="62" t="s">
        <v>7</v>
      </c>
      <c r="G5" s="63">
        <v>2</v>
      </c>
      <c r="H5" s="64"/>
      <c r="I5" s="63" t="s">
        <v>7</v>
      </c>
      <c r="J5" s="63">
        <v>2</v>
      </c>
      <c r="K5" s="36"/>
      <c r="L5" s="45" t="s">
        <v>36</v>
      </c>
      <c r="M5" s="45">
        <v>2</v>
      </c>
      <c r="N5" s="36"/>
      <c r="O5" s="116" t="s">
        <v>11</v>
      </c>
      <c r="P5" s="117"/>
      <c r="Q5" s="57">
        <v>2</v>
      </c>
      <c r="R5" s="36"/>
      <c r="S5" s="100"/>
      <c r="T5" s="100"/>
      <c r="U5" s="45"/>
      <c r="V5" s="36"/>
      <c r="W5" s="100"/>
      <c r="X5" s="100"/>
      <c r="Y5" s="45"/>
      <c r="Z5" s="36"/>
      <c r="AA5" s="143"/>
    </row>
    <row r="6" spans="2:27" ht="28.5" customHeight="1" x14ac:dyDescent="0.25">
      <c r="B6" s="93"/>
      <c r="C6" s="130"/>
      <c r="D6" s="119"/>
      <c r="E6" s="135"/>
      <c r="F6" s="62" t="s">
        <v>8</v>
      </c>
      <c r="G6" s="63">
        <v>2</v>
      </c>
      <c r="H6" s="64"/>
      <c r="I6" s="63" t="s">
        <v>8</v>
      </c>
      <c r="J6" s="63">
        <v>2</v>
      </c>
      <c r="K6" s="36"/>
      <c r="L6" s="57" t="s">
        <v>10</v>
      </c>
      <c r="M6" s="57">
        <v>2</v>
      </c>
      <c r="N6" s="36"/>
      <c r="O6" s="100"/>
      <c r="P6" s="100"/>
      <c r="Q6" s="45"/>
      <c r="R6" s="36"/>
      <c r="S6" s="100"/>
      <c r="T6" s="100"/>
      <c r="U6" s="45"/>
      <c r="V6" s="36"/>
      <c r="W6" s="100"/>
      <c r="X6" s="100"/>
      <c r="Y6" s="45"/>
      <c r="Z6" s="36"/>
      <c r="AA6" s="143"/>
    </row>
    <row r="7" spans="2:27" ht="28.5" customHeight="1" x14ac:dyDescent="0.25">
      <c r="B7" s="93"/>
      <c r="C7" s="130"/>
      <c r="D7" s="119"/>
      <c r="E7" s="135"/>
      <c r="F7" s="35"/>
      <c r="G7" s="45"/>
      <c r="H7" s="36"/>
      <c r="I7" s="45"/>
      <c r="J7" s="45"/>
      <c r="K7" s="36"/>
      <c r="L7" s="45"/>
      <c r="M7" s="45"/>
      <c r="N7" s="36"/>
      <c r="O7" s="100"/>
      <c r="P7" s="100"/>
      <c r="Q7" s="45"/>
      <c r="R7" s="36"/>
      <c r="S7" s="100"/>
      <c r="T7" s="100"/>
      <c r="U7" s="45"/>
      <c r="V7" s="36"/>
      <c r="W7" s="100"/>
      <c r="X7" s="100"/>
      <c r="Y7" s="45"/>
      <c r="Z7" s="36"/>
      <c r="AA7" s="143"/>
    </row>
    <row r="8" spans="2:27" ht="28.5" customHeight="1" x14ac:dyDescent="0.25">
      <c r="B8" s="93"/>
      <c r="C8" s="130"/>
      <c r="D8" s="119"/>
      <c r="E8" s="135"/>
      <c r="F8" s="62" t="s">
        <v>26</v>
      </c>
      <c r="G8" s="63">
        <v>2</v>
      </c>
      <c r="H8" s="36"/>
      <c r="I8" s="63" t="s">
        <v>35</v>
      </c>
      <c r="J8" s="63">
        <v>2</v>
      </c>
      <c r="K8" s="36"/>
      <c r="L8" s="45"/>
      <c r="M8" s="45"/>
      <c r="N8" s="36"/>
      <c r="O8" s="116"/>
      <c r="P8" s="117"/>
      <c r="Q8" s="45"/>
      <c r="R8" s="36"/>
      <c r="S8" s="100"/>
      <c r="T8" s="100"/>
      <c r="U8" s="45"/>
      <c r="V8" s="36"/>
      <c r="W8" s="100"/>
      <c r="X8" s="100"/>
      <c r="Y8" s="45"/>
      <c r="Z8" s="36"/>
      <c r="AA8" s="143"/>
    </row>
    <row r="9" spans="2:27" ht="28.5" customHeight="1" x14ac:dyDescent="0.25">
      <c r="B9" s="93"/>
      <c r="C9" s="130"/>
      <c r="D9" s="119"/>
      <c r="E9" s="135"/>
      <c r="F9" s="62" t="s">
        <v>13</v>
      </c>
      <c r="G9" s="63">
        <v>2</v>
      </c>
      <c r="H9" s="36"/>
      <c r="I9" s="45"/>
      <c r="J9" s="45"/>
      <c r="K9" s="36"/>
      <c r="L9" s="45"/>
      <c r="M9" s="45"/>
      <c r="N9" s="36"/>
      <c r="O9" s="116"/>
      <c r="P9" s="117"/>
      <c r="Q9" s="45"/>
      <c r="R9" s="36"/>
      <c r="S9" s="100"/>
      <c r="T9" s="100"/>
      <c r="U9" s="45"/>
      <c r="V9" s="36"/>
      <c r="W9" s="100"/>
      <c r="X9" s="100"/>
      <c r="Y9" s="45"/>
      <c r="Z9" s="36"/>
      <c r="AA9" s="143"/>
    </row>
    <row r="10" spans="2:27" ht="28.5" customHeight="1" x14ac:dyDescent="0.25">
      <c r="B10" s="93"/>
      <c r="C10" s="130"/>
      <c r="D10" s="119"/>
      <c r="E10" s="135"/>
      <c r="F10" s="62"/>
      <c r="G10" s="63"/>
      <c r="H10" s="36"/>
      <c r="I10" s="63" t="s">
        <v>27</v>
      </c>
      <c r="J10" s="63">
        <v>2</v>
      </c>
      <c r="K10" s="36"/>
      <c r="L10" s="45"/>
      <c r="M10" s="45"/>
      <c r="N10" s="36"/>
      <c r="O10" s="116"/>
      <c r="P10" s="117"/>
      <c r="Q10" s="45"/>
      <c r="R10" s="36"/>
      <c r="S10" s="100"/>
      <c r="T10" s="100"/>
      <c r="U10" s="45"/>
      <c r="V10" s="36"/>
      <c r="W10" s="100"/>
      <c r="X10" s="100"/>
      <c r="Y10" s="45"/>
      <c r="Z10" s="36"/>
      <c r="AA10" s="143"/>
    </row>
    <row r="11" spans="2:27" s="13" customFormat="1" ht="28.5" customHeight="1" thickBot="1" x14ac:dyDescent="0.3">
      <c r="B11" s="93"/>
      <c r="C11" s="130"/>
      <c r="D11" s="119"/>
      <c r="E11" s="135"/>
      <c r="F11" s="62" t="s">
        <v>22</v>
      </c>
      <c r="G11" s="63">
        <v>2</v>
      </c>
      <c r="H11" s="36"/>
      <c r="I11" s="65" t="s">
        <v>14</v>
      </c>
      <c r="J11" s="65">
        <v>2</v>
      </c>
      <c r="K11" s="36"/>
      <c r="L11" s="45"/>
      <c r="M11" s="45"/>
      <c r="N11" s="36"/>
      <c r="O11" s="100"/>
      <c r="P11" s="100"/>
      <c r="Q11" s="45"/>
      <c r="R11" s="36"/>
      <c r="S11" s="100"/>
      <c r="T11" s="100"/>
      <c r="U11" s="45"/>
      <c r="V11" s="36"/>
      <c r="W11" s="100"/>
      <c r="X11" s="100"/>
      <c r="Y11" s="45"/>
      <c r="Z11" s="36"/>
      <c r="AA11" s="143"/>
    </row>
    <row r="12" spans="2:27" ht="28.5" customHeight="1" thickBot="1" x14ac:dyDescent="0.3">
      <c r="B12" s="93"/>
      <c r="C12" s="131"/>
      <c r="D12" s="97"/>
      <c r="E12" s="83"/>
      <c r="F12" s="37"/>
      <c r="G12" s="46"/>
      <c r="H12" s="38"/>
      <c r="I12" s="46"/>
      <c r="J12" s="46"/>
      <c r="K12" s="38"/>
      <c r="L12" s="46"/>
      <c r="M12" s="46"/>
      <c r="N12" s="38"/>
      <c r="O12" s="102"/>
      <c r="P12" s="102"/>
      <c r="Q12" s="46"/>
      <c r="R12" s="38"/>
      <c r="S12" s="102"/>
      <c r="T12" s="102"/>
      <c r="U12" s="46"/>
      <c r="V12" s="38"/>
      <c r="W12" s="102"/>
      <c r="X12" s="102"/>
      <c r="Y12" s="46"/>
      <c r="Z12" s="38"/>
      <c r="AA12" s="144"/>
    </row>
    <row r="13" spans="2:27" ht="28.5" customHeight="1" x14ac:dyDescent="0.25">
      <c r="B13" s="93"/>
      <c r="C13" s="129" t="s">
        <v>66</v>
      </c>
      <c r="D13" s="80">
        <f>SUM(H13:H14,K13:K14,N13:N14,R13:R14,V13:V14,Z13:Z14)</f>
        <v>0</v>
      </c>
      <c r="E13" s="82" t="str">
        <f>IF(D13=0," ",IF(D13&gt;=4,"通過","未通過"))</f>
        <v xml:space="preserve"> </v>
      </c>
      <c r="F13" s="4" t="s">
        <v>28</v>
      </c>
      <c r="G13" s="21">
        <v>2</v>
      </c>
      <c r="H13" s="18"/>
      <c r="I13" s="21" t="s">
        <v>28</v>
      </c>
      <c r="J13" s="21">
        <v>2</v>
      </c>
      <c r="K13" s="18"/>
      <c r="L13" s="21"/>
      <c r="M13" s="21"/>
      <c r="N13" s="18"/>
      <c r="O13" s="101"/>
      <c r="P13" s="101"/>
      <c r="Q13" s="21"/>
      <c r="R13" s="18"/>
      <c r="S13" s="101"/>
      <c r="T13" s="101"/>
      <c r="U13" s="21"/>
      <c r="V13" s="18"/>
      <c r="W13" s="101"/>
      <c r="X13" s="101"/>
      <c r="Y13" s="21"/>
      <c r="Z13" s="18"/>
      <c r="AA13" s="142">
        <f>SUM(G13:G14,J13:J14,M13:M14,Q13:Q14,U13:U14,Y13:Y14,)</f>
        <v>4</v>
      </c>
    </row>
    <row r="14" spans="2:27" ht="28.5" customHeight="1" thickBot="1" x14ac:dyDescent="0.3">
      <c r="B14" s="93"/>
      <c r="C14" s="131"/>
      <c r="D14" s="97"/>
      <c r="E14" s="83"/>
      <c r="F14" s="27"/>
      <c r="G14" s="28"/>
      <c r="H14" s="29"/>
      <c r="I14" s="28"/>
      <c r="J14" s="28"/>
      <c r="K14" s="29"/>
      <c r="L14" s="28"/>
      <c r="M14" s="28"/>
      <c r="N14" s="29"/>
      <c r="O14" s="105"/>
      <c r="P14" s="106"/>
      <c r="Q14" s="26"/>
      <c r="R14" s="29"/>
      <c r="S14" s="110"/>
      <c r="T14" s="110"/>
      <c r="U14" s="28"/>
      <c r="V14" s="29"/>
      <c r="W14" s="110"/>
      <c r="X14" s="110"/>
      <c r="Y14" s="28"/>
      <c r="Z14" s="29"/>
      <c r="AA14" s="145"/>
    </row>
    <row r="15" spans="2:27" ht="42.75" customHeight="1" x14ac:dyDescent="0.25">
      <c r="B15" s="93"/>
      <c r="C15" s="129" t="s">
        <v>67</v>
      </c>
      <c r="D15" s="80">
        <f>SUM(H15:H20,K15:K20,N15:N20,R15:R20,V15:V20,Z15:Z20)</f>
        <v>0</v>
      </c>
      <c r="E15" s="82" t="str">
        <f>IF(D15=0," ",IF(D15&gt;=12,"通過","未通過"))</f>
        <v xml:space="preserve"> </v>
      </c>
      <c r="F15" s="4" t="s">
        <v>29</v>
      </c>
      <c r="G15" s="41">
        <v>3</v>
      </c>
      <c r="H15" s="18"/>
      <c r="I15" s="41" t="s">
        <v>29</v>
      </c>
      <c r="J15" s="41">
        <v>3</v>
      </c>
      <c r="K15" s="18"/>
      <c r="L15" s="58" t="s">
        <v>30</v>
      </c>
      <c r="M15" s="58">
        <v>3</v>
      </c>
      <c r="N15" s="18"/>
      <c r="O15" s="111" t="s">
        <v>30</v>
      </c>
      <c r="P15" s="112"/>
      <c r="Q15" s="58">
        <v>3</v>
      </c>
      <c r="R15" s="18"/>
      <c r="S15" s="101"/>
      <c r="T15" s="101"/>
      <c r="U15" s="41"/>
      <c r="V15" s="18"/>
      <c r="W15" s="109"/>
      <c r="X15" s="109"/>
      <c r="Y15" s="41"/>
      <c r="Z15" s="18"/>
      <c r="AA15" s="142">
        <f>SUM(G15:G20,J15:J20,M15:M20,Q15:Q20,U15:U20,Y15:Y20,)</f>
        <v>12</v>
      </c>
    </row>
    <row r="16" spans="2:27" s="43" customFormat="1" ht="42.75" customHeight="1" x14ac:dyDescent="0.25">
      <c r="B16" s="93"/>
      <c r="C16" s="130"/>
      <c r="D16" s="98"/>
      <c r="E16" s="135"/>
      <c r="F16" s="51"/>
      <c r="G16" s="52"/>
      <c r="H16" s="19"/>
      <c r="I16" s="52"/>
      <c r="J16" s="52"/>
      <c r="K16" s="19"/>
      <c r="L16" s="52"/>
      <c r="M16" s="52"/>
      <c r="N16" s="19"/>
      <c r="O16" s="76"/>
      <c r="P16" s="76"/>
      <c r="Q16" s="52"/>
      <c r="R16" s="19"/>
      <c r="S16" s="76"/>
      <c r="T16" s="76"/>
      <c r="U16" s="52"/>
      <c r="V16" s="19"/>
      <c r="W16" s="77"/>
      <c r="X16" s="77"/>
      <c r="Y16" s="52"/>
      <c r="Z16" s="19"/>
      <c r="AA16" s="146"/>
    </row>
    <row r="17" spans="2:27" s="43" customFormat="1" ht="42.75" customHeight="1" x14ac:dyDescent="0.25">
      <c r="B17" s="93"/>
      <c r="C17" s="130"/>
      <c r="D17" s="98"/>
      <c r="E17" s="135"/>
      <c r="F17" s="51"/>
      <c r="G17" s="52"/>
      <c r="H17" s="19"/>
      <c r="I17" s="52"/>
      <c r="J17" s="52"/>
      <c r="K17" s="19"/>
      <c r="L17" s="52"/>
      <c r="M17" s="52"/>
      <c r="N17" s="19"/>
      <c r="O17" s="76"/>
      <c r="P17" s="76"/>
      <c r="Q17" s="52"/>
      <c r="R17" s="19"/>
      <c r="S17" s="76"/>
      <c r="T17" s="76"/>
      <c r="U17" s="52"/>
      <c r="V17" s="19"/>
      <c r="W17" s="77"/>
      <c r="X17" s="77"/>
      <c r="Y17" s="52"/>
      <c r="Z17" s="19"/>
      <c r="AA17" s="146"/>
    </row>
    <row r="18" spans="2:27" s="43" customFormat="1" ht="42.75" customHeight="1" x14ac:dyDescent="0.25">
      <c r="B18" s="93"/>
      <c r="C18" s="130"/>
      <c r="D18" s="98"/>
      <c r="E18" s="135"/>
      <c r="F18" s="51"/>
      <c r="G18" s="52"/>
      <c r="H18" s="19"/>
      <c r="I18" s="52"/>
      <c r="J18" s="52"/>
      <c r="K18" s="19"/>
      <c r="L18" s="52"/>
      <c r="M18" s="52"/>
      <c r="N18" s="19"/>
      <c r="O18" s="76"/>
      <c r="P18" s="76"/>
      <c r="Q18" s="52"/>
      <c r="R18" s="19"/>
      <c r="S18" s="76"/>
      <c r="T18" s="76"/>
      <c r="U18" s="52"/>
      <c r="V18" s="19"/>
      <c r="W18" s="77"/>
      <c r="X18" s="77"/>
      <c r="Y18" s="52"/>
      <c r="Z18" s="19"/>
      <c r="AA18" s="146"/>
    </row>
    <row r="19" spans="2:27" s="43" customFormat="1" ht="42.75" hidden="1" customHeight="1" x14ac:dyDescent="0.25">
      <c r="B19" s="93"/>
      <c r="C19" s="130"/>
      <c r="D19" s="98"/>
      <c r="E19" s="135"/>
      <c r="F19" s="51"/>
      <c r="G19" s="52"/>
      <c r="H19" s="19"/>
      <c r="I19" s="52"/>
      <c r="J19" s="52"/>
      <c r="K19" s="19"/>
      <c r="L19" s="52"/>
      <c r="M19" s="52"/>
      <c r="N19" s="19"/>
      <c r="O19" s="76"/>
      <c r="P19" s="76"/>
      <c r="Q19" s="52"/>
      <c r="R19" s="19"/>
      <c r="S19" s="76"/>
      <c r="T19" s="76"/>
      <c r="U19" s="52"/>
      <c r="V19" s="19"/>
      <c r="W19" s="77"/>
      <c r="X19" s="77"/>
      <c r="Y19" s="52"/>
      <c r="Z19" s="19"/>
      <c r="AA19" s="146"/>
    </row>
    <row r="20" spans="2:27" ht="28.5" customHeight="1" thickBot="1" x14ac:dyDescent="0.3">
      <c r="B20" s="94"/>
      <c r="C20" s="131"/>
      <c r="D20" s="97"/>
      <c r="E20" s="83"/>
      <c r="F20" s="5"/>
      <c r="G20" s="44"/>
      <c r="H20" s="20"/>
      <c r="I20" s="44"/>
      <c r="J20" s="44"/>
      <c r="K20" s="20"/>
      <c r="L20" s="44"/>
      <c r="M20" s="44"/>
      <c r="N20" s="20"/>
      <c r="O20" s="99"/>
      <c r="P20" s="99"/>
      <c r="Q20" s="44"/>
      <c r="R20" s="20"/>
      <c r="S20" s="99"/>
      <c r="T20" s="99"/>
      <c r="U20" s="44"/>
      <c r="V20" s="20"/>
      <c r="W20" s="99"/>
      <c r="X20" s="99"/>
      <c r="Y20" s="44"/>
      <c r="Z20" s="20"/>
      <c r="AA20" s="144"/>
    </row>
    <row r="21" spans="2:27" ht="28.5" customHeight="1" x14ac:dyDescent="0.25">
      <c r="B21" s="120" t="s">
        <v>74</v>
      </c>
      <c r="C21" s="78" t="s">
        <v>69</v>
      </c>
      <c r="D21" s="80">
        <f>SUM(H21:H22,K21:K22,N21:N22,R21:R22,V21:V22,Z21:Z22,)</f>
        <v>0</v>
      </c>
      <c r="E21" s="82" t="str">
        <f>IF(D21=0," ",IF(D21&gt;=11,"通過","未通過"))</f>
        <v xml:space="preserve"> </v>
      </c>
      <c r="F21" s="6"/>
      <c r="G21" s="42"/>
      <c r="H21" s="18"/>
      <c r="I21" s="42"/>
      <c r="J21" s="42"/>
      <c r="K21" s="18"/>
      <c r="L21" s="42"/>
      <c r="M21" s="42"/>
      <c r="N21" s="18"/>
      <c r="O21" s="91"/>
      <c r="P21" s="91"/>
      <c r="Q21" s="42"/>
      <c r="R21" s="18"/>
      <c r="S21" s="91" t="s">
        <v>40</v>
      </c>
      <c r="T21" s="91"/>
      <c r="U21" s="42">
        <v>1</v>
      </c>
      <c r="V21" s="18"/>
      <c r="W21" s="91" t="s">
        <v>41</v>
      </c>
      <c r="X21" s="91"/>
      <c r="Y21" s="42">
        <v>1</v>
      </c>
      <c r="Z21" s="18"/>
      <c r="AA21" s="67">
        <f>SUM(G21:G22,J21:J22,M21:M22,Q21:Q22,U21:U22,Y21:Y22)</f>
        <v>12</v>
      </c>
    </row>
    <row r="22" spans="2:27" s="43" customFormat="1" ht="28.5" customHeight="1" thickBot="1" x14ac:dyDescent="0.3">
      <c r="B22" s="121"/>
      <c r="C22" s="79"/>
      <c r="D22" s="81"/>
      <c r="E22" s="83"/>
      <c r="F22" s="7" t="s">
        <v>38</v>
      </c>
      <c r="G22" s="48">
        <v>1</v>
      </c>
      <c r="H22" s="20"/>
      <c r="I22" s="48" t="s">
        <v>39</v>
      </c>
      <c r="J22" s="48">
        <v>1</v>
      </c>
      <c r="K22" s="20"/>
      <c r="L22" s="56" t="s">
        <v>39</v>
      </c>
      <c r="M22" s="48">
        <v>2</v>
      </c>
      <c r="N22" s="20"/>
      <c r="O22" s="70" t="s">
        <v>37</v>
      </c>
      <c r="P22" s="71"/>
      <c r="Q22" s="48">
        <v>2</v>
      </c>
      <c r="R22" s="20"/>
      <c r="S22" s="69" t="s">
        <v>37</v>
      </c>
      <c r="T22" s="69"/>
      <c r="U22" s="48">
        <v>2</v>
      </c>
      <c r="V22" s="20"/>
      <c r="W22" s="69" t="s">
        <v>37</v>
      </c>
      <c r="X22" s="69"/>
      <c r="Y22" s="48">
        <v>2</v>
      </c>
      <c r="Z22" s="20"/>
      <c r="AA22" s="68"/>
    </row>
    <row r="23" spans="2:27" ht="28.5" customHeight="1" x14ac:dyDescent="0.25">
      <c r="B23" s="121"/>
      <c r="C23" s="78" t="s">
        <v>70</v>
      </c>
      <c r="D23" s="80">
        <f>SUM(H23:H24,K23:K24,N23:N24,R23:R24,V23:V24,Z23:Z24,)</f>
        <v>0</v>
      </c>
      <c r="E23" s="82" t="str">
        <f>IF(D23=0," ",IF(D23&gt;=7,"通過","未通過"))</f>
        <v xml:space="preserve"> </v>
      </c>
      <c r="F23" s="6"/>
      <c r="G23" s="42"/>
      <c r="H23" s="18"/>
      <c r="I23" s="42"/>
      <c r="J23" s="42"/>
      <c r="K23" s="18"/>
      <c r="L23" s="42"/>
      <c r="M23" s="42"/>
      <c r="N23" s="18"/>
      <c r="O23" s="91"/>
      <c r="P23" s="91"/>
      <c r="Q23" s="42"/>
      <c r="R23" s="18"/>
      <c r="S23" s="91" t="s">
        <v>42</v>
      </c>
      <c r="T23" s="91"/>
      <c r="U23" s="42">
        <v>2</v>
      </c>
      <c r="V23" s="18"/>
      <c r="W23" s="91" t="s">
        <v>42</v>
      </c>
      <c r="X23" s="91"/>
      <c r="Y23" s="42">
        <v>2</v>
      </c>
      <c r="Z23" s="18"/>
      <c r="AA23" s="67">
        <f>SUM(G23:G24,J23:J24,M23:M24,Q23:Q24,U23:U24,Y23:Y24)</f>
        <v>8</v>
      </c>
    </row>
    <row r="24" spans="2:27" s="43" customFormat="1" ht="28.5" customHeight="1" thickBot="1" x14ac:dyDescent="0.3">
      <c r="B24" s="121"/>
      <c r="C24" s="79"/>
      <c r="D24" s="81"/>
      <c r="E24" s="83"/>
      <c r="F24" s="48"/>
      <c r="G24" s="48"/>
      <c r="H24" s="20"/>
      <c r="I24" s="48"/>
      <c r="J24" s="48"/>
      <c r="K24" s="20"/>
      <c r="L24" s="48"/>
      <c r="M24" s="48"/>
      <c r="N24" s="20"/>
      <c r="O24" s="69" t="s">
        <v>43</v>
      </c>
      <c r="P24" s="69"/>
      <c r="Q24" s="48">
        <v>2</v>
      </c>
      <c r="R24" s="20"/>
      <c r="S24" s="69" t="s">
        <v>43</v>
      </c>
      <c r="T24" s="69"/>
      <c r="U24" s="48">
        <v>1</v>
      </c>
      <c r="V24" s="20"/>
      <c r="W24" s="70" t="s">
        <v>43</v>
      </c>
      <c r="X24" s="71"/>
      <c r="Y24" s="48">
        <v>1</v>
      </c>
      <c r="Z24" s="20"/>
      <c r="AA24" s="68"/>
    </row>
    <row r="25" spans="2:27" ht="28.5" customHeight="1" x14ac:dyDescent="0.25">
      <c r="B25" s="121"/>
      <c r="C25" s="123" t="s">
        <v>71</v>
      </c>
      <c r="D25" s="80">
        <f>SUM(H25:H29,K25:K29,N25:N29,R25:R29,V25:V29,Z25:Z29)</f>
        <v>0</v>
      </c>
      <c r="E25" s="82" t="str">
        <f>IF(D25=0," ",IF(D25&gt;=25,"通過","未通過"))</f>
        <v xml:space="preserve"> </v>
      </c>
      <c r="F25" s="6"/>
      <c r="G25" s="22"/>
      <c r="H25" s="18"/>
      <c r="I25" s="22"/>
      <c r="J25" s="22"/>
      <c r="K25" s="18"/>
      <c r="L25" s="22" t="s">
        <v>45</v>
      </c>
      <c r="M25" s="22">
        <v>2</v>
      </c>
      <c r="N25" s="18"/>
      <c r="O25" s="91" t="s">
        <v>45</v>
      </c>
      <c r="P25" s="91"/>
      <c r="Q25" s="22">
        <v>2</v>
      </c>
      <c r="R25" s="18"/>
      <c r="S25" s="91" t="s">
        <v>31</v>
      </c>
      <c r="T25" s="91"/>
      <c r="U25" s="22">
        <v>2</v>
      </c>
      <c r="V25" s="18"/>
      <c r="W25" s="91" t="s">
        <v>31</v>
      </c>
      <c r="X25" s="91"/>
      <c r="Y25" s="22">
        <v>4</v>
      </c>
      <c r="Z25" s="18"/>
      <c r="AA25" s="67">
        <f>SUM(G25:G29,J25:J29,M25:M29,Q25:Q29,U25:U29,Y25:Y29,)</f>
        <v>26</v>
      </c>
    </row>
    <row r="26" spans="2:27" s="43" customFormat="1" ht="28.5" customHeight="1" x14ac:dyDescent="0.25">
      <c r="B26" s="121"/>
      <c r="C26" s="124"/>
      <c r="D26" s="98"/>
      <c r="E26" s="135"/>
      <c r="F26" s="53" t="s">
        <v>32</v>
      </c>
      <c r="G26" s="54">
        <v>3</v>
      </c>
      <c r="H26" s="55"/>
      <c r="I26" s="54" t="s">
        <v>32</v>
      </c>
      <c r="J26" s="54">
        <v>3</v>
      </c>
      <c r="K26" s="55"/>
      <c r="L26" s="66" t="s">
        <v>44</v>
      </c>
      <c r="M26" s="54">
        <v>3</v>
      </c>
      <c r="N26" s="55"/>
      <c r="O26" s="75" t="s">
        <v>44</v>
      </c>
      <c r="P26" s="74"/>
      <c r="Q26" s="54">
        <v>3</v>
      </c>
      <c r="R26" s="55"/>
      <c r="S26" s="72"/>
      <c r="T26" s="73"/>
      <c r="U26" s="54"/>
      <c r="V26" s="55"/>
      <c r="W26" s="72"/>
      <c r="X26" s="73"/>
      <c r="Y26" s="54"/>
      <c r="Z26" s="55"/>
      <c r="AA26" s="147"/>
    </row>
    <row r="27" spans="2:27" s="43" customFormat="1" ht="28.5" customHeight="1" thickBot="1" x14ac:dyDescent="0.3">
      <c r="B27" s="121"/>
      <c r="C27" s="124"/>
      <c r="D27" s="98"/>
      <c r="E27" s="135"/>
      <c r="F27" s="53"/>
      <c r="G27" s="54"/>
      <c r="H27" s="55"/>
      <c r="I27" s="54"/>
      <c r="J27" s="54"/>
      <c r="K27" s="55"/>
      <c r="L27" s="54"/>
      <c r="M27" s="54"/>
      <c r="N27" s="55"/>
      <c r="O27" s="74"/>
      <c r="P27" s="74"/>
      <c r="Q27" s="54"/>
      <c r="R27" s="55"/>
      <c r="S27" s="72" t="s">
        <v>33</v>
      </c>
      <c r="T27" s="73"/>
      <c r="U27" s="54">
        <v>2</v>
      </c>
      <c r="V27" s="55"/>
      <c r="W27" s="72" t="s">
        <v>33</v>
      </c>
      <c r="X27" s="73"/>
      <c r="Y27" s="54">
        <v>2</v>
      </c>
      <c r="Z27" s="55"/>
      <c r="AA27" s="147"/>
    </row>
    <row r="28" spans="2:27" s="23" customFormat="1" ht="28.5" hidden="1" customHeight="1" x14ac:dyDescent="0.25">
      <c r="B28" s="121"/>
      <c r="C28" s="124"/>
      <c r="D28" s="98"/>
      <c r="E28" s="135"/>
      <c r="F28" s="30"/>
      <c r="G28" s="31"/>
      <c r="H28" s="19"/>
      <c r="I28" s="31"/>
      <c r="J28" s="31"/>
      <c r="K28" s="19"/>
      <c r="L28" s="31"/>
      <c r="M28" s="31"/>
      <c r="N28" s="19"/>
      <c r="O28" s="74"/>
      <c r="P28" s="74"/>
      <c r="Q28" s="31"/>
      <c r="R28" s="19"/>
      <c r="S28" s="74"/>
      <c r="T28" s="74"/>
      <c r="U28" s="31"/>
      <c r="V28" s="19"/>
      <c r="W28" s="74"/>
      <c r="X28" s="74"/>
      <c r="Y28" s="31"/>
      <c r="Z28" s="19"/>
      <c r="AA28" s="148"/>
    </row>
    <row r="29" spans="2:27" ht="28.5" hidden="1" customHeight="1" thickBot="1" x14ac:dyDescent="0.3">
      <c r="B29" s="122"/>
      <c r="C29" s="125"/>
      <c r="D29" s="97"/>
      <c r="E29" s="83"/>
      <c r="F29" s="7"/>
      <c r="G29" s="24"/>
      <c r="H29" s="20"/>
      <c r="I29" s="24"/>
      <c r="J29" s="24"/>
      <c r="K29" s="20"/>
      <c r="L29" s="24"/>
      <c r="M29" s="24"/>
      <c r="N29" s="20"/>
      <c r="O29" s="69"/>
      <c r="P29" s="69"/>
      <c r="Q29" s="24"/>
      <c r="R29" s="20"/>
      <c r="S29" s="69"/>
      <c r="T29" s="69"/>
      <c r="U29" s="24"/>
      <c r="V29" s="20"/>
      <c r="W29" s="69"/>
      <c r="X29" s="69"/>
      <c r="Y29" s="24"/>
      <c r="Z29" s="20"/>
      <c r="AA29" s="149"/>
    </row>
    <row r="30" spans="2:27" ht="28.5" customHeight="1" x14ac:dyDescent="0.25">
      <c r="B30" s="126" t="s">
        <v>73</v>
      </c>
      <c r="C30" s="113" t="s">
        <v>70</v>
      </c>
      <c r="D30" s="118">
        <f>SUM(H30:H32,K30:K32,N30:N32,R30:R32,V30:V32,Z30:Z32)</f>
        <v>0</v>
      </c>
      <c r="E30" s="136" t="str">
        <f>IF(D30=0," ",IF(D30&gt;=7,"通過","未通過"))</f>
        <v xml:space="preserve"> </v>
      </c>
      <c r="F30" s="8" t="s">
        <v>46</v>
      </c>
      <c r="G30" s="49">
        <v>1</v>
      </c>
      <c r="H30" s="18"/>
      <c r="I30" s="49" t="s">
        <v>46</v>
      </c>
      <c r="J30" s="49">
        <v>1</v>
      </c>
      <c r="K30" s="18"/>
      <c r="L30" s="49"/>
      <c r="M30" s="49"/>
      <c r="N30" s="18"/>
      <c r="O30" s="108" t="s">
        <v>47</v>
      </c>
      <c r="P30" s="108"/>
      <c r="Q30" s="49">
        <v>2</v>
      </c>
      <c r="R30" s="18"/>
      <c r="S30" s="108" t="s">
        <v>48</v>
      </c>
      <c r="T30" s="108"/>
      <c r="U30" s="49">
        <v>2</v>
      </c>
      <c r="V30" s="18"/>
      <c r="W30" s="108" t="s">
        <v>48</v>
      </c>
      <c r="X30" s="108"/>
      <c r="Y30" s="49">
        <v>2</v>
      </c>
      <c r="Z30" s="18"/>
      <c r="AA30" s="132">
        <f>SUM(G30:G32,J30:J32,M30:M32,Q30:Q32,U30:U32,Y30:Y32)</f>
        <v>8</v>
      </c>
    </row>
    <row r="31" spans="2:27" ht="28.5" customHeight="1" x14ac:dyDescent="0.25">
      <c r="B31" s="127"/>
      <c r="C31" s="114"/>
      <c r="D31" s="119"/>
      <c r="E31" s="137"/>
      <c r="F31" s="9"/>
      <c r="G31" s="39"/>
      <c r="H31" s="19"/>
      <c r="I31" s="39"/>
      <c r="J31" s="39"/>
      <c r="K31" s="19"/>
      <c r="L31" s="39"/>
      <c r="M31" s="39"/>
      <c r="N31" s="19"/>
      <c r="O31" s="85"/>
      <c r="P31" s="85"/>
      <c r="Q31" s="39"/>
      <c r="R31" s="19"/>
      <c r="S31" s="85"/>
      <c r="T31" s="85"/>
      <c r="U31" s="39"/>
      <c r="V31" s="19"/>
      <c r="W31" s="85"/>
      <c r="X31" s="85"/>
      <c r="Y31" s="39"/>
      <c r="Z31" s="19"/>
      <c r="AA31" s="133"/>
    </row>
    <row r="32" spans="2:27" ht="28.5" customHeight="1" thickBot="1" x14ac:dyDescent="0.3">
      <c r="B32" s="127"/>
      <c r="C32" s="115"/>
      <c r="D32" s="119"/>
      <c r="E32" s="138"/>
      <c r="F32" s="10"/>
      <c r="G32" s="40"/>
      <c r="H32" s="20"/>
      <c r="I32" s="40"/>
      <c r="J32" s="40"/>
      <c r="K32" s="20"/>
      <c r="L32" s="40"/>
      <c r="M32" s="40"/>
      <c r="N32" s="20"/>
      <c r="O32" s="84"/>
      <c r="P32" s="84"/>
      <c r="Q32" s="40"/>
      <c r="R32" s="20"/>
      <c r="S32" s="84"/>
      <c r="T32" s="84"/>
      <c r="U32" s="40"/>
      <c r="V32" s="20"/>
      <c r="W32" s="84"/>
      <c r="X32" s="84"/>
      <c r="Y32" s="40"/>
      <c r="Z32" s="20"/>
      <c r="AA32" s="134"/>
    </row>
    <row r="33" spans="2:27" ht="28.5" customHeight="1" x14ac:dyDescent="0.25">
      <c r="B33" s="127"/>
      <c r="C33" s="113" t="s">
        <v>72</v>
      </c>
      <c r="D33" s="118">
        <f>SUM(H33:H38,K33:K38,N33:N38,R33:R38,V33:V38,Z33:Z38)</f>
        <v>0</v>
      </c>
      <c r="E33" s="139" t="str">
        <f>IF(D33=0," ",IF(D33&gt;=50,"通過","未通過"))</f>
        <v xml:space="preserve"> </v>
      </c>
      <c r="F33" s="8" t="s">
        <v>58</v>
      </c>
      <c r="G33" s="49">
        <v>4</v>
      </c>
      <c r="H33" s="18"/>
      <c r="I33" s="49" t="s">
        <v>59</v>
      </c>
      <c r="J33" s="49">
        <v>4</v>
      </c>
      <c r="K33" s="18"/>
      <c r="L33" s="49" t="s">
        <v>54</v>
      </c>
      <c r="M33" s="49">
        <v>2</v>
      </c>
      <c r="N33" s="18"/>
      <c r="O33" s="88" t="s">
        <v>55</v>
      </c>
      <c r="P33" s="88"/>
      <c r="Q33" s="49">
        <v>2</v>
      </c>
      <c r="R33" s="18"/>
      <c r="S33" s="87" t="s">
        <v>49</v>
      </c>
      <c r="T33" s="87"/>
      <c r="U33" s="11">
        <v>2</v>
      </c>
      <c r="V33" s="34"/>
      <c r="W33" s="87" t="s">
        <v>49</v>
      </c>
      <c r="X33" s="87"/>
      <c r="Y33" s="49">
        <v>2</v>
      </c>
      <c r="Z33" s="18"/>
      <c r="AA33" s="132">
        <f>SUM(G33:G38,J33:J38,M33:M38,Q33:Q38,U33:U38,Y33:Y38)</f>
        <v>58</v>
      </c>
    </row>
    <row r="34" spans="2:27" s="23" customFormat="1" ht="28.5" customHeight="1" x14ac:dyDescent="0.25">
      <c r="B34" s="127"/>
      <c r="C34" s="114"/>
      <c r="D34" s="119"/>
      <c r="E34" s="140"/>
      <c r="F34" s="9" t="s">
        <v>64</v>
      </c>
      <c r="G34" s="39">
        <v>8</v>
      </c>
      <c r="H34" s="19"/>
      <c r="I34" s="39"/>
      <c r="J34" s="39"/>
      <c r="K34" s="19"/>
      <c r="L34" s="39" t="s">
        <v>56</v>
      </c>
      <c r="M34" s="39">
        <v>2</v>
      </c>
      <c r="N34" s="19"/>
      <c r="O34" s="89" t="s">
        <v>56</v>
      </c>
      <c r="P34" s="89"/>
      <c r="Q34" s="39">
        <v>2</v>
      </c>
      <c r="R34" s="19"/>
      <c r="S34" s="85" t="s">
        <v>50</v>
      </c>
      <c r="T34" s="85"/>
      <c r="U34" s="39">
        <v>2</v>
      </c>
      <c r="V34" s="19"/>
      <c r="W34" s="85" t="s">
        <v>50</v>
      </c>
      <c r="X34" s="85"/>
      <c r="Y34" s="39">
        <v>2</v>
      </c>
      <c r="Z34" s="19"/>
      <c r="AA34" s="133"/>
    </row>
    <row r="35" spans="2:27" ht="28.5" hidden="1" customHeight="1" x14ac:dyDescent="0.25">
      <c r="B35" s="127"/>
      <c r="C35" s="114"/>
      <c r="D35" s="119"/>
      <c r="E35" s="140"/>
      <c r="F35" s="9"/>
      <c r="G35" s="39"/>
      <c r="H35" s="19"/>
      <c r="I35" s="39"/>
      <c r="J35" s="39"/>
      <c r="K35" s="19"/>
      <c r="L35" s="39"/>
      <c r="M35" s="39"/>
      <c r="N35" s="19"/>
      <c r="O35" s="50"/>
      <c r="P35" s="50"/>
      <c r="Q35" s="12"/>
      <c r="R35" s="19"/>
      <c r="S35" s="33"/>
      <c r="T35" s="25"/>
      <c r="U35" s="39"/>
      <c r="V35" s="19"/>
      <c r="W35" s="39"/>
      <c r="X35" s="39"/>
      <c r="Y35" s="39"/>
      <c r="Z35" s="19"/>
      <c r="AA35" s="133"/>
    </row>
    <row r="36" spans="2:27" s="23" customFormat="1" ht="28.5" customHeight="1" x14ac:dyDescent="0.25">
      <c r="B36" s="127"/>
      <c r="C36" s="114"/>
      <c r="D36" s="119"/>
      <c r="E36" s="140"/>
      <c r="F36" s="9"/>
      <c r="G36" s="39"/>
      <c r="H36" s="19"/>
      <c r="I36" s="39"/>
      <c r="J36" s="39"/>
      <c r="K36" s="19"/>
      <c r="L36" s="39" t="s">
        <v>57</v>
      </c>
      <c r="M36" s="39">
        <v>2</v>
      </c>
      <c r="N36" s="19"/>
      <c r="O36" s="89"/>
      <c r="P36" s="89"/>
      <c r="Q36" s="39"/>
      <c r="R36" s="19"/>
      <c r="S36" s="85" t="s">
        <v>51</v>
      </c>
      <c r="T36" s="85"/>
      <c r="U36" s="39">
        <v>2</v>
      </c>
      <c r="V36" s="19"/>
      <c r="W36" s="86" t="s">
        <v>52</v>
      </c>
      <c r="X36" s="85"/>
      <c r="Y36" s="39">
        <v>2</v>
      </c>
      <c r="Z36" s="19"/>
      <c r="AA36" s="133"/>
    </row>
    <row r="37" spans="2:27" ht="28.5" customHeight="1" x14ac:dyDescent="0.25">
      <c r="B37" s="127"/>
      <c r="C37" s="114"/>
      <c r="D37" s="119"/>
      <c r="E37" s="140"/>
      <c r="F37" s="9"/>
      <c r="G37" s="39"/>
      <c r="H37" s="19"/>
      <c r="I37" s="39"/>
      <c r="J37" s="39"/>
      <c r="K37" s="19"/>
      <c r="L37" s="39" t="s">
        <v>60</v>
      </c>
      <c r="M37" s="39">
        <v>4</v>
      </c>
      <c r="N37" s="19"/>
      <c r="O37" s="85" t="s">
        <v>62</v>
      </c>
      <c r="P37" s="85"/>
      <c r="Q37" s="39">
        <v>4</v>
      </c>
      <c r="R37" s="19"/>
      <c r="S37" s="85" t="s">
        <v>53</v>
      </c>
      <c r="T37" s="85"/>
      <c r="U37" s="39">
        <v>2</v>
      </c>
      <c r="V37" s="19"/>
      <c r="W37" s="85" t="s">
        <v>53</v>
      </c>
      <c r="X37" s="85"/>
      <c r="Y37" s="39">
        <v>2</v>
      </c>
      <c r="Z37" s="19"/>
      <c r="AA37" s="133"/>
    </row>
    <row r="38" spans="2:27" ht="28.5" customHeight="1" thickBot="1" x14ac:dyDescent="0.3">
      <c r="B38" s="128"/>
      <c r="C38" s="115"/>
      <c r="D38" s="97"/>
      <c r="E38" s="141"/>
      <c r="F38" s="10"/>
      <c r="G38" s="40"/>
      <c r="H38" s="20"/>
      <c r="I38" s="40"/>
      <c r="J38" s="40"/>
      <c r="K38" s="20"/>
      <c r="L38" s="40"/>
      <c r="M38" s="40"/>
      <c r="N38" s="20"/>
      <c r="O38" s="84"/>
      <c r="P38" s="84"/>
      <c r="Q38" s="40"/>
      <c r="R38" s="20"/>
      <c r="S38" s="84" t="s">
        <v>61</v>
      </c>
      <c r="T38" s="84"/>
      <c r="U38" s="40">
        <v>4</v>
      </c>
      <c r="V38" s="20"/>
      <c r="W38" s="84" t="s">
        <v>63</v>
      </c>
      <c r="X38" s="84"/>
      <c r="Y38" s="40">
        <v>4</v>
      </c>
      <c r="Z38" s="20"/>
      <c r="AA38" s="134"/>
    </row>
    <row r="39" spans="2:27" x14ac:dyDescent="0.25">
      <c r="F39" s="32" t="s">
        <v>17</v>
      </c>
      <c r="G39" s="32"/>
      <c r="H39" s="1">
        <f>SUM(H4:H38)</f>
        <v>0</v>
      </c>
      <c r="I39" s="107" t="s">
        <v>17</v>
      </c>
      <c r="J39" s="107"/>
      <c r="K39" s="1">
        <f>SUM(K4:K38)</f>
        <v>0</v>
      </c>
      <c r="L39" s="107" t="s">
        <v>17</v>
      </c>
      <c r="M39" s="107"/>
      <c r="N39" s="1">
        <f>SUM(N4:N38)</f>
        <v>0</v>
      </c>
      <c r="O39" s="107" t="s">
        <v>17</v>
      </c>
      <c r="P39" s="107"/>
      <c r="Q39" s="107"/>
      <c r="R39" s="1">
        <f>SUM(R4:R38)</f>
        <v>0</v>
      </c>
      <c r="S39" s="107" t="s">
        <v>17</v>
      </c>
      <c r="T39" s="107"/>
      <c r="U39" s="107"/>
      <c r="V39" s="1">
        <f>SUM(V4:V38)</f>
        <v>0</v>
      </c>
      <c r="W39" s="107" t="s">
        <v>17</v>
      </c>
      <c r="X39" s="107"/>
      <c r="Y39" s="107"/>
      <c r="Z39" s="1">
        <f>SUM(Z4:Z38)</f>
        <v>0</v>
      </c>
    </row>
    <row r="44" spans="2:27" x14ac:dyDescent="0.25">
      <c r="W44" s="23"/>
      <c r="X44" s="23"/>
      <c r="Y44" s="23"/>
    </row>
    <row r="45" spans="2:27" x14ac:dyDescent="0.25">
      <c r="W45" s="23"/>
      <c r="X45" s="23"/>
      <c r="Y45" s="23"/>
    </row>
  </sheetData>
  <sheetProtection password="CC6B" sheet="1" objects="1" scenarios="1" selectLockedCells="1"/>
  <mergeCells count="151">
    <mergeCell ref="AA33:AA38"/>
    <mergeCell ref="E4:E12"/>
    <mergeCell ref="E13:E14"/>
    <mergeCell ref="E15:E20"/>
    <mergeCell ref="E25:E29"/>
    <mergeCell ref="E30:E32"/>
    <mergeCell ref="E33:E38"/>
    <mergeCell ref="O11:P11"/>
    <mergeCell ref="AA4:AA12"/>
    <mergeCell ref="AA13:AA14"/>
    <mergeCell ref="AA15:AA20"/>
    <mergeCell ref="AA25:AA29"/>
    <mergeCell ref="AA30:AA32"/>
    <mergeCell ref="S30:T30"/>
    <mergeCell ref="S29:T29"/>
    <mergeCell ref="W25:X25"/>
    <mergeCell ref="S21:T21"/>
    <mergeCell ref="W6:X6"/>
    <mergeCell ref="S14:T14"/>
    <mergeCell ref="S11:T11"/>
    <mergeCell ref="S9:T9"/>
    <mergeCell ref="S10:T10"/>
    <mergeCell ref="S13:T13"/>
    <mergeCell ref="W37:X37"/>
    <mergeCell ref="C33:C38"/>
    <mergeCell ref="B2:C2"/>
    <mergeCell ref="O3:P3"/>
    <mergeCell ref="O2:P2"/>
    <mergeCell ref="O4:P4"/>
    <mergeCell ref="O5:P5"/>
    <mergeCell ref="O6:P6"/>
    <mergeCell ref="O7:P7"/>
    <mergeCell ref="O8:P8"/>
    <mergeCell ref="O9:P9"/>
    <mergeCell ref="O10:P10"/>
    <mergeCell ref="O12:P12"/>
    <mergeCell ref="O13:P13"/>
    <mergeCell ref="D33:D38"/>
    <mergeCell ref="D4:D12"/>
    <mergeCell ref="B21:B29"/>
    <mergeCell ref="C30:C32"/>
    <mergeCell ref="D25:D29"/>
    <mergeCell ref="D30:D32"/>
    <mergeCell ref="C25:C29"/>
    <mergeCell ref="B30:B38"/>
    <mergeCell ref="C4:C12"/>
    <mergeCell ref="C13:C14"/>
    <mergeCell ref="C15:C20"/>
    <mergeCell ref="I39:J39"/>
    <mergeCell ref="L39:M39"/>
    <mergeCell ref="O15:P15"/>
    <mergeCell ref="O20:P20"/>
    <mergeCell ref="O21:P21"/>
    <mergeCell ref="O23:P23"/>
    <mergeCell ref="O25:P25"/>
    <mergeCell ref="O39:Q39"/>
    <mergeCell ref="O29:P29"/>
    <mergeCell ref="O30:P30"/>
    <mergeCell ref="O31:P31"/>
    <mergeCell ref="O32:P32"/>
    <mergeCell ref="O36:P36"/>
    <mergeCell ref="O18:P18"/>
    <mergeCell ref="O19:P19"/>
    <mergeCell ref="S39:U39"/>
    <mergeCell ref="W39:Y39"/>
    <mergeCell ref="W33:X33"/>
    <mergeCell ref="O37:P37"/>
    <mergeCell ref="O38:P38"/>
    <mergeCell ref="S38:T38"/>
    <mergeCell ref="W29:X29"/>
    <mergeCell ref="W30:X30"/>
    <mergeCell ref="W7:X7"/>
    <mergeCell ref="W8:X8"/>
    <mergeCell ref="W9:X9"/>
    <mergeCell ref="W10:X10"/>
    <mergeCell ref="W23:X23"/>
    <mergeCell ref="W12:X12"/>
    <mergeCell ref="W15:X15"/>
    <mergeCell ref="W13:X13"/>
    <mergeCell ref="W14:X14"/>
    <mergeCell ref="W20:X20"/>
    <mergeCell ref="W21:X21"/>
    <mergeCell ref="W11:X11"/>
    <mergeCell ref="W31:X31"/>
    <mergeCell ref="W32:X32"/>
    <mergeCell ref="S31:T31"/>
    <mergeCell ref="S32:T32"/>
    <mergeCell ref="S3:T3"/>
    <mergeCell ref="S25:T25"/>
    <mergeCell ref="S23:T23"/>
    <mergeCell ref="B4:B20"/>
    <mergeCell ref="W1:Z1"/>
    <mergeCell ref="B1:V1"/>
    <mergeCell ref="D13:D14"/>
    <mergeCell ref="D15:D20"/>
    <mergeCell ref="S20:T20"/>
    <mergeCell ref="W5:X5"/>
    <mergeCell ref="S15:T15"/>
    <mergeCell ref="S12:T12"/>
    <mergeCell ref="S7:T7"/>
    <mergeCell ref="S6:T6"/>
    <mergeCell ref="S5:T5"/>
    <mergeCell ref="S8:T8"/>
    <mergeCell ref="W2:X2"/>
    <mergeCell ref="W3:X3"/>
    <mergeCell ref="W4:X4"/>
    <mergeCell ref="S4:T4"/>
    <mergeCell ref="S2:T2"/>
    <mergeCell ref="O14:P14"/>
    <mergeCell ref="O16:P16"/>
    <mergeCell ref="O17:P17"/>
    <mergeCell ref="W38:X38"/>
    <mergeCell ref="S34:T34"/>
    <mergeCell ref="S36:T36"/>
    <mergeCell ref="W36:X36"/>
    <mergeCell ref="S33:T33"/>
    <mergeCell ref="O28:P28"/>
    <mergeCell ref="S28:T28"/>
    <mergeCell ref="W28:X28"/>
    <mergeCell ref="W34:X34"/>
    <mergeCell ref="S37:T37"/>
    <mergeCell ref="O33:P33"/>
    <mergeCell ref="O34:P34"/>
    <mergeCell ref="S16:T16"/>
    <mergeCell ref="S17:T17"/>
    <mergeCell ref="S18:T18"/>
    <mergeCell ref="S19:T19"/>
    <mergeCell ref="W16:X16"/>
    <mergeCell ref="W17:X17"/>
    <mergeCell ref="W18:X18"/>
    <mergeCell ref="W19:X19"/>
    <mergeCell ref="C23:C24"/>
    <mergeCell ref="D23:D24"/>
    <mergeCell ref="E23:E24"/>
    <mergeCell ref="C21:C22"/>
    <mergeCell ref="D21:D22"/>
    <mergeCell ref="E21:E22"/>
    <mergeCell ref="O22:P22"/>
    <mergeCell ref="S22:T22"/>
    <mergeCell ref="W22:X22"/>
    <mergeCell ref="AA21:AA22"/>
    <mergeCell ref="AA23:AA24"/>
    <mergeCell ref="O24:P24"/>
    <mergeCell ref="S24:T24"/>
    <mergeCell ref="W24:X24"/>
    <mergeCell ref="S26:T26"/>
    <mergeCell ref="W26:X26"/>
    <mergeCell ref="S27:T27"/>
    <mergeCell ref="W27:X27"/>
    <mergeCell ref="O27:P27"/>
    <mergeCell ref="O26:P26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108普觀光科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2022-05-11T03:59:28Z</dcterms:modified>
</cp:coreProperties>
</file>